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11760" activeTab="2"/>
  </bookViews>
  <sheets>
    <sheet name="Viti I" sheetId="1" r:id="rId1"/>
    <sheet name="Viti II" sheetId="2" r:id="rId2"/>
    <sheet name="Viti III" sheetId="4" r:id="rId3"/>
  </sheets>
  <definedNames>
    <definedName name="_xlnm.Print_Area" localSheetId="0">'Viti I'!$A$1:$Q$29</definedName>
  </definedNames>
  <calcPr calcId="125725"/>
</workbook>
</file>

<file path=xl/calcChain.xml><?xml version="1.0" encoding="utf-8"?>
<calcChain xmlns="http://schemas.openxmlformats.org/spreadsheetml/2006/main">
  <c r="F9" i="2"/>
  <c r="F10"/>
  <c r="F11"/>
  <c r="F12"/>
  <c r="F13"/>
  <c r="F14"/>
  <c r="F15"/>
  <c r="F16"/>
  <c r="F17"/>
  <c r="F18"/>
  <c r="F19"/>
  <c r="F20"/>
  <c r="F8"/>
  <c r="F19" i="4" l="1"/>
  <c r="F17"/>
  <c r="F16"/>
  <c r="F15"/>
  <c r="F14"/>
  <c r="F13"/>
  <c r="F12"/>
  <c r="F11"/>
  <c r="F10"/>
  <c r="F9"/>
  <c r="F8"/>
  <c r="O10" i="1" l="1"/>
  <c r="O11"/>
  <c r="O12"/>
  <c r="O13"/>
  <c r="O14"/>
  <c r="O15"/>
  <c r="O16"/>
  <c r="O17"/>
  <c r="O18"/>
  <c r="O19"/>
  <c r="O20"/>
  <c r="O21"/>
  <c r="O22"/>
  <c r="O23"/>
  <c r="O24"/>
  <c r="R9" i="2"/>
  <c r="R10"/>
  <c r="R11"/>
  <c r="R13"/>
  <c r="R14"/>
  <c r="R15"/>
  <c r="R16"/>
  <c r="R17"/>
  <c r="R18"/>
  <c r="R19"/>
  <c r="R20"/>
  <c r="Q9" i="4"/>
  <c r="Q10"/>
  <c r="Q11"/>
  <c r="Q12"/>
  <c r="Q13"/>
  <c r="Q14"/>
  <c r="Q15"/>
  <c r="Q16"/>
  <c r="Q17"/>
  <c r="Q18"/>
  <c r="Q19"/>
  <c r="Q20"/>
  <c r="K21" i="2"/>
  <c r="M21" i="4"/>
  <c r="N21"/>
  <c r="O21"/>
  <c r="H21"/>
  <c r="I21"/>
  <c r="J21"/>
  <c r="L21"/>
  <c r="G21"/>
  <c r="P21"/>
  <c r="K21"/>
  <c r="E21"/>
  <c r="D21"/>
  <c r="Q8"/>
  <c r="R12" i="2"/>
  <c r="H21"/>
  <c r="I21"/>
  <c r="J21"/>
  <c r="L21"/>
  <c r="M21"/>
  <c r="N21"/>
  <c r="O21"/>
  <c r="Q21"/>
  <c r="G21"/>
  <c r="E21"/>
  <c r="D21"/>
  <c r="K25" i="1"/>
  <c r="L25"/>
  <c r="M25"/>
  <c r="N25"/>
  <c r="I25"/>
  <c r="J25"/>
  <c r="F18"/>
  <c r="G25"/>
  <c r="D25"/>
  <c r="O25" l="1"/>
  <c r="Q21" i="4"/>
  <c r="F21"/>
  <c r="F21" i="2"/>
  <c r="F21" i="1" l="1"/>
  <c r="F19"/>
  <c r="R8" i="2" l="1"/>
  <c r="R21" s="1"/>
  <c r="O9" i="1"/>
  <c r="H25"/>
  <c r="F25"/>
  <c r="E25"/>
</calcChain>
</file>

<file path=xl/sharedStrings.xml><?xml version="1.0" encoding="utf-8"?>
<sst xmlns="http://schemas.openxmlformats.org/spreadsheetml/2006/main" count="132" uniqueCount="88">
  <si>
    <t>Plani mësimor Viti I         BACHELOR NË TEKNIKË LABORATORI NË MJEKËSI</t>
  </si>
  <si>
    <t>Nr.</t>
  </si>
  <si>
    <t xml:space="preserve">LËNDA </t>
  </si>
  <si>
    <t>MODULI</t>
  </si>
  <si>
    <t>TOTAL</t>
  </si>
  <si>
    <t>Semestri I</t>
  </si>
  <si>
    <t>Semestri II</t>
  </si>
  <si>
    <t>Orët jashtë auditorit</t>
  </si>
  <si>
    <t>Orë total</t>
  </si>
  <si>
    <t>Kredite</t>
  </si>
  <si>
    <t>Leksion</t>
  </si>
  <si>
    <t>Seminar</t>
  </si>
  <si>
    <t>Terminologji Latine Mjekësore</t>
  </si>
  <si>
    <t>Bioetikë</t>
  </si>
  <si>
    <t>Mikrobiologji</t>
  </si>
  <si>
    <t>Virologji-Parazitologji</t>
  </si>
  <si>
    <t>Statistikë</t>
  </si>
  <si>
    <t>Fiziologji</t>
  </si>
  <si>
    <t>Total viti I</t>
  </si>
  <si>
    <t>Plani mësimor Viti II        BACHELOR NË TEKNIKË LABORATORI NË MJEKËSI</t>
  </si>
  <si>
    <t>Laboratore</t>
  </si>
  <si>
    <t>Anatomi Patologjike</t>
  </si>
  <si>
    <t>Imunologji</t>
  </si>
  <si>
    <t>Total Viti II</t>
  </si>
  <si>
    <t>Anatomi dhe histologji</t>
  </si>
  <si>
    <t>Psikologji dhe sociologji</t>
  </si>
  <si>
    <t>Farmakologji</t>
  </si>
  <si>
    <t>Fizike, Statistikë dhe Informatikë</t>
  </si>
  <si>
    <t>Anatomi, Histologji dhe Fiziologji</t>
  </si>
  <si>
    <t>Gjuhë e huaj shkencore</t>
  </si>
  <si>
    <t>Shkenca Sociale dhe Bioetike</t>
  </si>
  <si>
    <t>Lab/praktike</t>
  </si>
  <si>
    <t>Drejtim dhe menaxhim laboratori</t>
  </si>
  <si>
    <t xml:space="preserve">Hematologji </t>
  </si>
  <si>
    <t>Patologji klinike</t>
  </si>
  <si>
    <t>Fiziopatologji</t>
  </si>
  <si>
    <t>Teknika laboratorike te diagnostikimit Mikrob dhe parazitologjik</t>
  </si>
  <si>
    <t>Teknika laboratorike hematologjike</t>
  </si>
  <si>
    <t>Teknika laboratorike Biologjike e gjenetike</t>
  </si>
  <si>
    <t>Gjenetike mjekesore</t>
  </si>
  <si>
    <t>Biokimi Klinike I+ II</t>
  </si>
  <si>
    <t>Teknika laboratorike biokimike</t>
  </si>
  <si>
    <t>Teknika Laboratorike histo dhe citopatologjike (TLC)</t>
  </si>
  <si>
    <t>Teknika Laboratorike Endokrinologjike (TLE)</t>
  </si>
  <si>
    <t xml:space="preserve"> Automatizimi, kontrolli I cilësisë dhe interpretimi I rezultateve (AKCI)</t>
  </si>
  <si>
    <t>Higjenë dhe epidemiologji</t>
  </si>
  <si>
    <t>Shendet Mjedisor</t>
  </si>
  <si>
    <t>Praktika profesionale III</t>
  </si>
  <si>
    <t>Provimi perfundimtar</t>
  </si>
  <si>
    <t>Plani mësimor Viti III        BACHELOR NË TEKNIKË LABORATORI NË MJEKËSI</t>
  </si>
  <si>
    <t>Patologji e përgjithshme</t>
  </si>
  <si>
    <t xml:space="preserve">Mikrobiologji klinike </t>
  </si>
  <si>
    <t>Praktika profesionale I</t>
  </si>
  <si>
    <t>Praktika Profesionale II</t>
  </si>
  <si>
    <t>Praktika profesionale II</t>
  </si>
  <si>
    <t>Praktikë profesionale</t>
  </si>
  <si>
    <t>Histologji dhe citopatologji</t>
  </si>
  <si>
    <t>total Viti III</t>
  </si>
  <si>
    <t>Praktika Profesionale  I</t>
  </si>
  <si>
    <t>Biokimi klinike/Teknika laboratorike biokimike</t>
  </si>
  <si>
    <t>Hematologji/Teknika laboratorike hematologjike</t>
  </si>
  <si>
    <t>Mikrobiologji klinike/Teknika laboratorike mikrobiologjike</t>
  </si>
  <si>
    <t>Histo- citopatologji/Teknika laboratorike citologjike</t>
  </si>
  <si>
    <t>Patologji klinike dhe fiziopatologji</t>
  </si>
  <si>
    <t xml:space="preserve">Drejtim dhe menaxhim laboratori </t>
  </si>
  <si>
    <t>Terminologji Angleze Mjekësore</t>
  </si>
  <si>
    <t>Kimi, Biologji dhe Gjenetikë e zbatuar</t>
  </si>
  <si>
    <t>Kimi dhe biokimi e zbatuar</t>
  </si>
  <si>
    <t>Biologji dhe Gjenetikë e zbatuar</t>
  </si>
  <si>
    <t>Laborator</t>
  </si>
  <si>
    <t xml:space="preserve">Anatomi Patologjike </t>
  </si>
  <si>
    <t>Gjenetike mjekesore/Teknika laboratorike gjenetike</t>
  </si>
  <si>
    <t>LZ1.Teknika Laboratorike imazherike e të radioterapisë (TLIR)</t>
  </si>
  <si>
    <t>LZ1.Teknika Laboratorike Diagnostikimi Histokimik(TLDH)</t>
  </si>
  <si>
    <t>Shendet Publik</t>
  </si>
  <si>
    <t>LZ2: Certifikimi dhe akreditimi I Laboratorëve Biomjekësorë (CALM)</t>
  </si>
  <si>
    <t>LZ2: Siguria e Laboratorit Biomjekësor (SLB)</t>
  </si>
  <si>
    <t>Teknika laboratorike</t>
  </si>
  <si>
    <t>Kredite/modul</t>
  </si>
  <si>
    <r>
      <t xml:space="preserve">Lëndë me zgjedhje 2
</t>
    </r>
    <r>
      <rPr>
        <sz val="10"/>
        <color theme="1"/>
        <rFont val="Arial Narrow"/>
        <family val="2"/>
      </rPr>
      <t>(studenti zgjedh nje lende  nga Grupi  LZ2)</t>
    </r>
  </si>
  <si>
    <r>
      <t xml:space="preserve">Lende me zgjedhje 1 </t>
    </r>
    <r>
      <rPr>
        <sz val="10"/>
        <color theme="1"/>
        <rFont val="Arial Narrow"/>
        <family val="2"/>
      </rPr>
      <t>(studenti zgjedh nje lende  nga Grupi LZ 1)</t>
    </r>
  </si>
  <si>
    <t>Mikrobiologji, virologji parazitologji</t>
  </si>
  <si>
    <t>Kredite/lendë</t>
  </si>
  <si>
    <t>Fizike dhe koncepte te pajisjeve laboratorike</t>
  </si>
  <si>
    <t>Informatikë dhe menaxhim informatik i laboratoreve</t>
  </si>
  <si>
    <t xml:space="preserve"> Automatizimi, kontrolli i cilësisë dhe interpretimi I rezultateve (AKCI)</t>
  </si>
  <si>
    <t>Teknike laboratorike</t>
  </si>
  <si>
    <t>Teknike laboratorike/Praktike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</si>
</sst>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4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/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2" fillId="0" borderId="0" xfId="0" applyFont="1"/>
    <xf numFmtId="0" fontId="7" fillId="0" borderId="0" xfId="0" applyFont="1"/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/>
    <xf numFmtId="0" fontId="2" fillId="0" borderId="1" xfId="0" applyFont="1" applyBorder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0" fillId="2" borderId="0" xfId="0" applyFill="1"/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textRotation="90"/>
    </xf>
    <xf numFmtId="0" fontId="2" fillId="4" borderId="1" xfId="0" applyFont="1" applyFill="1" applyBorder="1" applyAlignment="1">
      <alignment horizontal="center" textRotation="90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textRotation="90"/>
    </xf>
    <xf numFmtId="0" fontId="2" fillId="2" borderId="1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/>
    <xf numFmtId="0" fontId="3" fillId="2" borderId="1" xfId="0" applyFont="1" applyFill="1" applyBorder="1" applyAlignment="1"/>
    <xf numFmtId="0" fontId="2" fillId="5" borderId="1" xfId="0" applyFont="1" applyFill="1" applyBorder="1" applyAlignment="1">
      <alignment horizontal="center" textRotation="90"/>
    </xf>
    <xf numFmtId="0" fontId="9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right"/>
    </xf>
    <xf numFmtId="0" fontId="6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 textRotation="90"/>
    </xf>
    <xf numFmtId="0" fontId="9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/>
    </xf>
    <xf numFmtId="0" fontId="9" fillId="4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0" fillId="4" borderId="1" xfId="0" applyFill="1" applyBorder="1" applyAlignment="1">
      <alignment vertical="center"/>
    </xf>
    <xf numFmtId="0" fontId="8" fillId="5" borderId="1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textRotation="90" wrapText="1"/>
    </xf>
    <xf numFmtId="0" fontId="2" fillId="2" borderId="3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E20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26"/>
  <sheetViews>
    <sheetView zoomScaleSheetLayoutView="142" workbookViewId="0">
      <selection activeCell="A6" sqref="A6:O25"/>
    </sheetView>
  </sheetViews>
  <sheetFormatPr defaultRowHeight="15"/>
  <cols>
    <col min="1" max="1" width="3.28515625" customWidth="1"/>
    <col min="2" max="2" width="30.28515625" customWidth="1"/>
    <col min="3" max="3" width="41.140625" customWidth="1"/>
    <col min="4" max="4" width="5.28515625" customWidth="1"/>
    <col min="5" max="5" width="5.42578125" customWidth="1"/>
    <col min="6" max="6" width="5.140625" customWidth="1"/>
    <col min="7" max="8" width="5" customWidth="1"/>
    <col min="9" max="9" width="4.7109375" customWidth="1"/>
    <col min="10" max="10" width="4.42578125" customWidth="1"/>
    <col min="11" max="12" width="5.28515625" customWidth="1"/>
    <col min="13" max="13" width="5.42578125" customWidth="1"/>
    <col min="14" max="14" width="5.5703125" customWidth="1"/>
    <col min="15" max="15" width="5.85546875" customWidth="1"/>
  </cols>
  <sheetData>
    <row r="6" spans="1:16" ht="15.75">
      <c r="A6" s="74" t="s">
        <v>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6" ht="16.5">
      <c r="A7" s="75" t="s">
        <v>1</v>
      </c>
      <c r="B7" s="75" t="s">
        <v>2</v>
      </c>
      <c r="C7" s="75" t="s">
        <v>3</v>
      </c>
      <c r="D7" s="76" t="s">
        <v>4</v>
      </c>
      <c r="E7" s="76"/>
      <c r="F7" s="76"/>
      <c r="G7" s="77" t="s">
        <v>5</v>
      </c>
      <c r="H7" s="77"/>
      <c r="I7" s="77"/>
      <c r="J7" s="77"/>
      <c r="K7" s="78" t="s">
        <v>6</v>
      </c>
      <c r="L7" s="78"/>
      <c r="M7" s="78"/>
      <c r="N7" s="78"/>
      <c r="O7" s="79" t="s">
        <v>7</v>
      </c>
    </row>
    <row r="8" spans="1:16" ht="63">
      <c r="A8" s="75"/>
      <c r="B8" s="75"/>
      <c r="C8" s="75"/>
      <c r="D8" s="27" t="s">
        <v>82</v>
      </c>
      <c r="E8" s="27" t="s">
        <v>78</v>
      </c>
      <c r="F8" s="47" t="s">
        <v>8</v>
      </c>
      <c r="G8" s="48" t="s">
        <v>9</v>
      </c>
      <c r="H8" s="48" t="s">
        <v>10</v>
      </c>
      <c r="I8" s="48" t="s">
        <v>11</v>
      </c>
      <c r="J8" s="48" t="s">
        <v>69</v>
      </c>
      <c r="K8" s="50" t="s">
        <v>9</v>
      </c>
      <c r="L8" s="50" t="s">
        <v>10</v>
      </c>
      <c r="M8" s="50" t="s">
        <v>11</v>
      </c>
      <c r="N8" s="50" t="s">
        <v>31</v>
      </c>
      <c r="O8" s="79"/>
    </row>
    <row r="9" spans="1:16" ht="16.5">
      <c r="A9" s="80">
        <v>1</v>
      </c>
      <c r="B9" s="81" t="s">
        <v>29</v>
      </c>
      <c r="C9" s="15" t="s">
        <v>12</v>
      </c>
      <c r="D9" s="82">
        <v>3</v>
      </c>
      <c r="E9" s="56">
        <v>1</v>
      </c>
      <c r="F9" s="56">
        <v>8</v>
      </c>
      <c r="G9" s="53">
        <v>1</v>
      </c>
      <c r="H9" s="53"/>
      <c r="I9" s="53">
        <v>8</v>
      </c>
      <c r="J9" s="53"/>
      <c r="K9" s="54"/>
      <c r="L9" s="54"/>
      <c r="M9" s="54"/>
      <c r="N9" s="54"/>
      <c r="O9" s="55">
        <f>E9*25-F9</f>
        <v>17</v>
      </c>
    </row>
    <row r="10" spans="1:16" ht="16.5">
      <c r="A10" s="80"/>
      <c r="B10" s="81"/>
      <c r="C10" s="15" t="s">
        <v>65</v>
      </c>
      <c r="D10" s="82"/>
      <c r="E10" s="56">
        <v>2</v>
      </c>
      <c r="F10" s="56">
        <v>15</v>
      </c>
      <c r="G10" s="53">
        <v>2</v>
      </c>
      <c r="H10" s="53"/>
      <c r="I10" s="53">
        <v>15</v>
      </c>
      <c r="J10" s="53"/>
      <c r="K10" s="54"/>
      <c r="L10" s="54"/>
      <c r="M10" s="54"/>
      <c r="N10" s="54"/>
      <c r="O10" s="55">
        <f t="shared" ref="O10:O24" si="0">E10*25-F10</f>
        <v>35</v>
      </c>
      <c r="P10" s="2"/>
    </row>
    <row r="11" spans="1:16" ht="16.5">
      <c r="A11" s="80">
        <v>2</v>
      </c>
      <c r="B11" s="81" t="s">
        <v>30</v>
      </c>
      <c r="C11" s="15" t="s">
        <v>25</v>
      </c>
      <c r="D11" s="82">
        <v>5</v>
      </c>
      <c r="E11" s="56">
        <v>3</v>
      </c>
      <c r="F11" s="56">
        <v>30</v>
      </c>
      <c r="G11" s="53">
        <v>3</v>
      </c>
      <c r="H11" s="53">
        <v>15</v>
      </c>
      <c r="I11" s="53">
        <v>15</v>
      </c>
      <c r="J11" s="53"/>
      <c r="K11" s="54"/>
      <c r="L11" s="54"/>
      <c r="M11" s="54"/>
      <c r="N11" s="54"/>
      <c r="O11" s="55">
        <f t="shared" si="0"/>
        <v>45</v>
      </c>
      <c r="P11" s="2"/>
    </row>
    <row r="12" spans="1:16" ht="16.5">
      <c r="A12" s="80"/>
      <c r="B12" s="81"/>
      <c r="C12" s="15" t="s">
        <v>13</v>
      </c>
      <c r="D12" s="82"/>
      <c r="E12" s="56">
        <v>2</v>
      </c>
      <c r="F12" s="56">
        <v>22</v>
      </c>
      <c r="G12" s="53">
        <v>2</v>
      </c>
      <c r="H12" s="53">
        <v>14</v>
      </c>
      <c r="I12" s="53">
        <v>8</v>
      </c>
      <c r="J12" s="53"/>
      <c r="K12" s="54"/>
      <c r="L12" s="54"/>
      <c r="M12" s="54"/>
      <c r="N12" s="54"/>
      <c r="O12" s="55">
        <f t="shared" si="0"/>
        <v>28</v>
      </c>
      <c r="P12" s="2"/>
    </row>
    <row r="13" spans="1:16" s="2" customFormat="1" ht="16.5">
      <c r="A13" s="71">
        <v>3</v>
      </c>
      <c r="B13" s="84" t="s">
        <v>27</v>
      </c>
      <c r="C13" s="15" t="s">
        <v>16</v>
      </c>
      <c r="D13" s="82">
        <v>11</v>
      </c>
      <c r="E13" s="56">
        <v>3</v>
      </c>
      <c r="F13" s="56">
        <v>30</v>
      </c>
      <c r="G13" s="53">
        <v>3</v>
      </c>
      <c r="H13" s="53">
        <v>15</v>
      </c>
      <c r="I13" s="53">
        <v>15</v>
      </c>
      <c r="J13" s="53"/>
      <c r="K13" s="54"/>
      <c r="L13" s="54"/>
      <c r="M13" s="54"/>
      <c r="N13" s="54"/>
      <c r="O13" s="55">
        <f t="shared" si="0"/>
        <v>45</v>
      </c>
    </row>
    <row r="14" spans="1:16" s="2" customFormat="1" ht="16.5">
      <c r="A14" s="72"/>
      <c r="B14" s="84"/>
      <c r="C14" s="15" t="s">
        <v>83</v>
      </c>
      <c r="D14" s="82"/>
      <c r="E14" s="56">
        <v>4</v>
      </c>
      <c r="F14" s="56">
        <v>45</v>
      </c>
      <c r="G14" s="53">
        <v>4</v>
      </c>
      <c r="H14" s="53">
        <v>30</v>
      </c>
      <c r="I14" s="53">
        <v>15</v>
      </c>
      <c r="J14" s="53"/>
      <c r="K14" s="54"/>
      <c r="L14" s="54"/>
      <c r="M14" s="54"/>
      <c r="N14" s="54"/>
      <c r="O14" s="55">
        <f t="shared" si="0"/>
        <v>55</v>
      </c>
    </row>
    <row r="15" spans="1:16" s="2" customFormat="1" ht="16.5">
      <c r="A15" s="73"/>
      <c r="B15" s="84"/>
      <c r="C15" s="15" t="s">
        <v>84</v>
      </c>
      <c r="D15" s="82"/>
      <c r="E15" s="56">
        <v>4</v>
      </c>
      <c r="F15" s="56">
        <v>45</v>
      </c>
      <c r="G15" s="53"/>
      <c r="H15" s="53"/>
      <c r="I15" s="53"/>
      <c r="J15" s="53"/>
      <c r="K15" s="54">
        <v>4</v>
      </c>
      <c r="L15" s="54">
        <v>30</v>
      </c>
      <c r="M15" s="54">
        <v>15</v>
      </c>
      <c r="N15" s="54"/>
      <c r="O15" s="55">
        <f t="shared" si="0"/>
        <v>55</v>
      </c>
    </row>
    <row r="16" spans="1:16" ht="16.5">
      <c r="A16" s="80">
        <v>4</v>
      </c>
      <c r="B16" s="81" t="s">
        <v>66</v>
      </c>
      <c r="C16" s="15" t="s">
        <v>67</v>
      </c>
      <c r="D16" s="82">
        <v>10</v>
      </c>
      <c r="E16" s="56">
        <v>5</v>
      </c>
      <c r="F16" s="56">
        <v>60</v>
      </c>
      <c r="G16" s="53">
        <v>2.5</v>
      </c>
      <c r="H16" s="53">
        <v>15</v>
      </c>
      <c r="I16" s="53">
        <v>7</v>
      </c>
      <c r="J16" s="53">
        <v>8</v>
      </c>
      <c r="K16" s="54">
        <v>2.5</v>
      </c>
      <c r="L16" s="54">
        <v>15</v>
      </c>
      <c r="M16" s="54"/>
      <c r="N16" s="54">
        <v>15</v>
      </c>
      <c r="O16" s="55">
        <f t="shared" si="0"/>
        <v>65</v>
      </c>
      <c r="P16" s="2"/>
    </row>
    <row r="17" spans="1:16" ht="16.5">
      <c r="A17" s="80"/>
      <c r="B17" s="81"/>
      <c r="C17" s="15" t="s">
        <v>68</v>
      </c>
      <c r="D17" s="82"/>
      <c r="E17" s="56">
        <v>5</v>
      </c>
      <c r="F17" s="56">
        <v>60</v>
      </c>
      <c r="G17" s="53">
        <v>2.5</v>
      </c>
      <c r="H17" s="53">
        <v>15</v>
      </c>
      <c r="I17" s="53">
        <v>15</v>
      </c>
      <c r="J17" s="53"/>
      <c r="K17" s="54">
        <v>2.5</v>
      </c>
      <c r="L17" s="54">
        <v>15</v>
      </c>
      <c r="M17" s="54">
        <v>15</v>
      </c>
      <c r="N17" s="54"/>
      <c r="O17" s="55">
        <f t="shared" si="0"/>
        <v>65</v>
      </c>
      <c r="P17" s="2"/>
    </row>
    <row r="18" spans="1:16" ht="16.5">
      <c r="A18" s="80">
        <v>5</v>
      </c>
      <c r="B18" s="81" t="s">
        <v>81</v>
      </c>
      <c r="C18" s="15" t="s">
        <v>14</v>
      </c>
      <c r="D18" s="82">
        <v>7</v>
      </c>
      <c r="E18" s="56">
        <v>4</v>
      </c>
      <c r="F18" s="56">
        <f>H18+I18+J18</f>
        <v>45</v>
      </c>
      <c r="G18" s="53">
        <v>4</v>
      </c>
      <c r="H18" s="53">
        <v>15</v>
      </c>
      <c r="I18" s="53">
        <v>7</v>
      </c>
      <c r="J18" s="53">
        <v>23</v>
      </c>
      <c r="K18" s="54"/>
      <c r="L18" s="54"/>
      <c r="M18" s="54"/>
      <c r="N18" s="54"/>
      <c r="O18" s="55">
        <f t="shared" si="0"/>
        <v>55</v>
      </c>
      <c r="P18" s="2"/>
    </row>
    <row r="19" spans="1:16" ht="16.5">
      <c r="A19" s="80"/>
      <c r="B19" s="81"/>
      <c r="C19" s="15" t="s">
        <v>15</v>
      </c>
      <c r="D19" s="82"/>
      <c r="E19" s="56">
        <v>3</v>
      </c>
      <c r="F19" s="56">
        <f>H19+I19+J19+L19+M19+N19</f>
        <v>30</v>
      </c>
      <c r="G19" s="53"/>
      <c r="H19" s="53"/>
      <c r="I19" s="53"/>
      <c r="J19" s="53"/>
      <c r="K19" s="54">
        <v>3</v>
      </c>
      <c r="L19" s="54">
        <v>15</v>
      </c>
      <c r="M19" s="54">
        <v>7</v>
      </c>
      <c r="N19" s="54">
        <v>8</v>
      </c>
      <c r="O19" s="55">
        <f t="shared" si="0"/>
        <v>45</v>
      </c>
      <c r="P19" s="2"/>
    </row>
    <row r="20" spans="1:16" ht="16.5">
      <c r="A20" s="71">
        <v>6</v>
      </c>
      <c r="B20" s="81" t="s">
        <v>28</v>
      </c>
      <c r="C20" s="15" t="s">
        <v>24</v>
      </c>
      <c r="D20" s="82">
        <v>10</v>
      </c>
      <c r="E20" s="56">
        <v>5</v>
      </c>
      <c r="F20" s="56">
        <v>60</v>
      </c>
      <c r="G20" s="53">
        <v>2.5</v>
      </c>
      <c r="H20" s="53">
        <v>15</v>
      </c>
      <c r="I20" s="53">
        <v>15</v>
      </c>
      <c r="J20" s="53"/>
      <c r="K20" s="54">
        <v>2.5</v>
      </c>
      <c r="L20" s="54">
        <v>15</v>
      </c>
      <c r="M20" s="54">
        <v>15</v>
      </c>
      <c r="N20" s="54"/>
      <c r="O20" s="55">
        <f t="shared" si="0"/>
        <v>65</v>
      </c>
      <c r="P20" s="2"/>
    </row>
    <row r="21" spans="1:16" ht="16.5">
      <c r="A21" s="73"/>
      <c r="B21" s="81"/>
      <c r="C21" s="15" t="s">
        <v>17</v>
      </c>
      <c r="D21" s="82"/>
      <c r="E21" s="56">
        <v>5</v>
      </c>
      <c r="F21" s="56">
        <f>H21+I21+J21+L21+M21+N21</f>
        <v>60</v>
      </c>
      <c r="G21" s="53">
        <v>2.5</v>
      </c>
      <c r="H21" s="53">
        <v>15</v>
      </c>
      <c r="I21" s="53">
        <v>15</v>
      </c>
      <c r="J21" s="53"/>
      <c r="K21" s="54">
        <v>2.5</v>
      </c>
      <c r="L21" s="54">
        <v>15</v>
      </c>
      <c r="M21" s="54">
        <v>15</v>
      </c>
      <c r="N21" s="54"/>
      <c r="O21" s="55">
        <f t="shared" si="0"/>
        <v>65</v>
      </c>
      <c r="P21" s="2"/>
    </row>
    <row r="22" spans="1:16" s="2" customFormat="1" ht="16.5">
      <c r="A22" s="15">
        <v>7</v>
      </c>
      <c r="B22" s="57" t="s">
        <v>50</v>
      </c>
      <c r="C22" s="15" t="s">
        <v>50</v>
      </c>
      <c r="D22" s="56">
        <v>6</v>
      </c>
      <c r="E22" s="56">
        <v>6</v>
      </c>
      <c r="F22" s="56">
        <v>75</v>
      </c>
      <c r="G22" s="53">
        <v>3.5</v>
      </c>
      <c r="H22" s="53">
        <v>30</v>
      </c>
      <c r="I22" s="53">
        <v>15</v>
      </c>
      <c r="J22" s="53"/>
      <c r="K22" s="54">
        <v>2.5</v>
      </c>
      <c r="L22" s="54">
        <v>15</v>
      </c>
      <c r="M22" s="54">
        <v>15</v>
      </c>
      <c r="N22" s="54"/>
      <c r="O22" s="55">
        <f t="shared" si="0"/>
        <v>75</v>
      </c>
    </row>
    <row r="23" spans="1:16" s="2" customFormat="1" ht="16.5">
      <c r="A23" s="7">
        <v>8</v>
      </c>
      <c r="B23" s="64" t="s">
        <v>22</v>
      </c>
      <c r="C23" s="16" t="s">
        <v>22</v>
      </c>
      <c r="D23" s="56">
        <v>4</v>
      </c>
      <c r="E23" s="56">
        <v>4</v>
      </c>
      <c r="F23" s="56">
        <v>45</v>
      </c>
      <c r="G23" s="53"/>
      <c r="H23" s="53"/>
      <c r="I23" s="53"/>
      <c r="J23" s="53"/>
      <c r="K23" s="54">
        <v>4</v>
      </c>
      <c r="L23" s="54">
        <v>30</v>
      </c>
      <c r="M23" s="54">
        <v>15</v>
      </c>
      <c r="N23" s="54"/>
      <c r="O23" s="55">
        <f t="shared" si="0"/>
        <v>55</v>
      </c>
    </row>
    <row r="24" spans="1:16" ht="16.5">
      <c r="A24" s="7">
        <v>9</v>
      </c>
      <c r="B24" s="57" t="s">
        <v>58</v>
      </c>
      <c r="C24" s="15" t="s">
        <v>52</v>
      </c>
      <c r="D24" s="56">
        <v>4</v>
      </c>
      <c r="E24" s="56">
        <v>4</v>
      </c>
      <c r="F24" s="56">
        <v>100</v>
      </c>
      <c r="G24" s="53"/>
      <c r="H24" s="53"/>
      <c r="I24" s="53"/>
      <c r="J24" s="53"/>
      <c r="K24" s="54">
        <v>4</v>
      </c>
      <c r="L24" s="54"/>
      <c r="M24" s="54"/>
      <c r="N24" s="54">
        <v>100</v>
      </c>
      <c r="O24" s="55">
        <f t="shared" si="0"/>
        <v>0</v>
      </c>
      <c r="P24" s="2"/>
    </row>
    <row r="25" spans="1:16" ht="16.5">
      <c r="A25" s="7"/>
      <c r="B25" s="83" t="s">
        <v>18</v>
      </c>
      <c r="C25" s="83"/>
      <c r="D25" s="30">
        <f>SUM(D9:D24)</f>
        <v>60</v>
      </c>
      <c r="E25" s="30">
        <f>SUM(E9:E24)</f>
        <v>60</v>
      </c>
      <c r="F25" s="30">
        <f>SUM(F9:F24)</f>
        <v>730</v>
      </c>
      <c r="G25" s="49">
        <f>SUM(G9:G24)</f>
        <v>32.5</v>
      </c>
      <c r="H25" s="49">
        <f>SUM(H9:H24)</f>
        <v>179</v>
      </c>
      <c r="I25" s="49">
        <f t="shared" ref="I25:K25" si="1">SUM(I9:I24)</f>
        <v>150</v>
      </c>
      <c r="J25" s="49">
        <f t="shared" si="1"/>
        <v>31</v>
      </c>
      <c r="K25" s="51">
        <f t="shared" si="1"/>
        <v>27.5</v>
      </c>
      <c r="L25" s="51">
        <f t="shared" ref="L25" si="2">SUM(L9:L24)</f>
        <v>150</v>
      </c>
      <c r="M25" s="51">
        <f t="shared" ref="M25:N25" si="3">SUM(M9:M24)</f>
        <v>97</v>
      </c>
      <c r="N25" s="51">
        <f t="shared" si="3"/>
        <v>123</v>
      </c>
      <c r="O25" s="52">
        <f t="shared" ref="O25" si="4">SUM(O9:O24)</f>
        <v>770</v>
      </c>
      <c r="P25" s="2"/>
    </row>
    <row r="26" spans="1:16">
      <c r="O26" s="2"/>
    </row>
  </sheetData>
  <mergeCells count="27">
    <mergeCell ref="B25:C25"/>
    <mergeCell ref="B20:B21"/>
    <mergeCell ref="D20:D21"/>
    <mergeCell ref="B13:B15"/>
    <mergeCell ref="D13:D15"/>
    <mergeCell ref="A16:A17"/>
    <mergeCell ref="B16:B17"/>
    <mergeCell ref="D16:D17"/>
    <mergeCell ref="A18:A19"/>
    <mergeCell ref="B18:B19"/>
    <mergeCell ref="D18:D19"/>
    <mergeCell ref="A13:A15"/>
    <mergeCell ref="A20:A21"/>
    <mergeCell ref="A6:O6"/>
    <mergeCell ref="A7:A8"/>
    <mergeCell ref="B7:B8"/>
    <mergeCell ref="C7:C8"/>
    <mergeCell ref="D7:F7"/>
    <mergeCell ref="G7:J7"/>
    <mergeCell ref="K7:N7"/>
    <mergeCell ref="O7:O8"/>
    <mergeCell ref="A9:A10"/>
    <mergeCell ref="B9:B10"/>
    <mergeCell ref="D9:D10"/>
    <mergeCell ref="A11:A12"/>
    <mergeCell ref="B11:B12"/>
    <mergeCell ref="D11:D12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R23"/>
  <sheetViews>
    <sheetView topLeftCell="A4" zoomScale="95" zoomScaleNormal="95" workbookViewId="0">
      <selection activeCell="C5" sqref="A5:R21"/>
    </sheetView>
  </sheetViews>
  <sheetFormatPr defaultRowHeight="15"/>
  <cols>
    <col min="1" max="1" width="3.28515625" bestFit="1" customWidth="1"/>
    <col min="2" max="2" width="35" style="2" customWidth="1"/>
    <col min="3" max="3" width="47.42578125" customWidth="1"/>
    <col min="4" max="4" width="5.140625" customWidth="1"/>
    <col min="5" max="5" width="5.42578125" customWidth="1"/>
    <col min="6" max="6" width="5.85546875" customWidth="1"/>
    <col min="7" max="7" width="5.42578125" customWidth="1"/>
    <col min="8" max="8" width="4.85546875" customWidth="1"/>
    <col min="9" max="9" width="4.5703125" customWidth="1"/>
    <col min="10" max="10" width="4.85546875" customWidth="1"/>
    <col min="11" max="11" width="6.7109375" hidden="1" customWidth="1"/>
    <col min="12" max="12" width="5" customWidth="1"/>
    <col min="13" max="13" width="4.85546875" customWidth="1"/>
    <col min="14" max="14" width="5" customWidth="1"/>
    <col min="15" max="15" width="4.7109375" customWidth="1"/>
    <col min="16" max="16" width="6.7109375" style="2" hidden="1" customWidth="1"/>
    <col min="17" max="17" width="4.5703125" customWidth="1"/>
    <col min="18" max="18" width="5.140625" customWidth="1"/>
  </cols>
  <sheetData>
    <row r="5" spans="1:18" ht="18.75">
      <c r="A5" s="1"/>
      <c r="B5" s="1"/>
      <c r="C5" s="74" t="s">
        <v>19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68"/>
      <c r="R5" s="2"/>
    </row>
    <row r="6" spans="1:18" ht="16.5">
      <c r="A6" s="94" t="s">
        <v>1</v>
      </c>
      <c r="B6" s="75" t="s">
        <v>2</v>
      </c>
      <c r="C6" s="75" t="s">
        <v>3</v>
      </c>
      <c r="D6" s="95" t="s">
        <v>4</v>
      </c>
      <c r="E6" s="95"/>
      <c r="F6" s="95"/>
      <c r="G6" s="96" t="s">
        <v>5</v>
      </c>
      <c r="H6" s="96"/>
      <c r="I6" s="96"/>
      <c r="J6" s="96"/>
      <c r="K6" s="96"/>
      <c r="L6" s="97" t="s">
        <v>6</v>
      </c>
      <c r="M6" s="97"/>
      <c r="N6" s="97"/>
      <c r="O6" s="97"/>
      <c r="P6" s="97"/>
      <c r="Q6" s="97"/>
      <c r="R6" s="23"/>
    </row>
    <row r="7" spans="1:18" ht="93">
      <c r="A7" s="94"/>
      <c r="B7" s="75"/>
      <c r="C7" s="75"/>
      <c r="D7" s="27" t="s">
        <v>82</v>
      </c>
      <c r="E7" s="27" t="s">
        <v>78</v>
      </c>
      <c r="F7" s="27" t="s">
        <v>8</v>
      </c>
      <c r="G7" s="19" t="s">
        <v>9</v>
      </c>
      <c r="H7" s="19" t="s">
        <v>10</v>
      </c>
      <c r="I7" s="19" t="s">
        <v>11</v>
      </c>
      <c r="J7" s="19" t="s">
        <v>20</v>
      </c>
      <c r="K7" s="19" t="s">
        <v>77</v>
      </c>
      <c r="L7" s="20" t="s">
        <v>9</v>
      </c>
      <c r="M7" s="20" t="s">
        <v>10</v>
      </c>
      <c r="N7" s="20" t="s">
        <v>11</v>
      </c>
      <c r="O7" s="20" t="s">
        <v>86</v>
      </c>
      <c r="P7" s="20"/>
      <c r="Q7" s="20" t="s">
        <v>55</v>
      </c>
      <c r="R7" s="24" t="s">
        <v>7</v>
      </c>
    </row>
    <row r="8" spans="1:18" s="17" customFormat="1" ht="16.5">
      <c r="A8" s="69">
        <v>1</v>
      </c>
      <c r="B8" s="11" t="s">
        <v>70</v>
      </c>
      <c r="C8" s="9" t="s">
        <v>21</v>
      </c>
      <c r="D8" s="66">
        <v>6</v>
      </c>
      <c r="E8" s="28">
        <v>6</v>
      </c>
      <c r="F8" s="28">
        <f t="shared" ref="F8:F20" si="0">H8+I8+J8+K8+M8+O8+N8+Q8+P8</f>
        <v>75</v>
      </c>
      <c r="G8" s="31">
        <v>4</v>
      </c>
      <c r="H8" s="31">
        <v>30</v>
      </c>
      <c r="I8" s="31">
        <v>15</v>
      </c>
      <c r="J8" s="31"/>
      <c r="K8" s="31"/>
      <c r="L8" s="36">
        <v>2</v>
      </c>
      <c r="M8" s="36">
        <v>15</v>
      </c>
      <c r="N8" s="36">
        <v>15</v>
      </c>
      <c r="O8" s="35"/>
      <c r="P8" s="35"/>
      <c r="Q8" s="35"/>
      <c r="R8" s="18">
        <f t="shared" ref="R8:R20" si="1">E8*25-F8</f>
        <v>75</v>
      </c>
    </row>
    <row r="9" spans="1:18" s="17" customFormat="1" ht="16.5">
      <c r="A9" s="98">
        <v>2</v>
      </c>
      <c r="B9" s="89" t="s">
        <v>63</v>
      </c>
      <c r="C9" s="9" t="s">
        <v>34</v>
      </c>
      <c r="D9" s="87">
        <v>8</v>
      </c>
      <c r="E9" s="28">
        <v>4</v>
      </c>
      <c r="F9" s="28">
        <f t="shared" si="0"/>
        <v>45</v>
      </c>
      <c r="G9" s="31">
        <v>4</v>
      </c>
      <c r="H9" s="31">
        <v>30</v>
      </c>
      <c r="I9" s="31">
        <v>15</v>
      </c>
      <c r="J9" s="31"/>
      <c r="K9" s="31"/>
      <c r="L9" s="36"/>
      <c r="M9" s="36"/>
      <c r="N9" s="36"/>
      <c r="O9" s="35"/>
      <c r="P9" s="35"/>
      <c r="Q9" s="35"/>
      <c r="R9" s="18">
        <f t="shared" si="1"/>
        <v>55</v>
      </c>
    </row>
    <row r="10" spans="1:18" s="17" customFormat="1" ht="16.5">
      <c r="A10" s="98"/>
      <c r="B10" s="90"/>
      <c r="C10" s="9" t="s">
        <v>35</v>
      </c>
      <c r="D10" s="88"/>
      <c r="E10" s="28">
        <v>4</v>
      </c>
      <c r="F10" s="28">
        <f t="shared" si="0"/>
        <v>45</v>
      </c>
      <c r="G10" s="31">
        <v>4</v>
      </c>
      <c r="H10" s="31">
        <v>30</v>
      </c>
      <c r="I10" s="31">
        <v>15</v>
      </c>
      <c r="J10" s="31"/>
      <c r="K10" s="31"/>
      <c r="L10" s="36"/>
      <c r="M10" s="36"/>
      <c r="N10" s="36"/>
      <c r="O10" s="35"/>
      <c r="P10" s="35"/>
      <c r="Q10" s="35"/>
      <c r="R10" s="18">
        <f t="shared" si="1"/>
        <v>55</v>
      </c>
    </row>
    <row r="11" spans="1:18" s="17" customFormat="1" ht="16.5">
      <c r="A11" s="98">
        <v>3</v>
      </c>
      <c r="B11" s="85" t="s">
        <v>59</v>
      </c>
      <c r="C11" s="9" t="s">
        <v>40</v>
      </c>
      <c r="D11" s="92">
        <v>10</v>
      </c>
      <c r="E11" s="28">
        <v>5</v>
      </c>
      <c r="F11" s="28">
        <f t="shared" si="0"/>
        <v>60</v>
      </c>
      <c r="G11" s="31">
        <v>4</v>
      </c>
      <c r="H11" s="31">
        <v>15</v>
      </c>
      <c r="I11" s="31">
        <v>15</v>
      </c>
      <c r="J11" s="31">
        <v>15</v>
      </c>
      <c r="K11" s="31"/>
      <c r="L11" s="36">
        <v>1</v>
      </c>
      <c r="M11" s="36">
        <v>8</v>
      </c>
      <c r="N11" s="36">
        <v>7</v>
      </c>
      <c r="O11" s="35"/>
      <c r="P11" s="35"/>
      <c r="Q11" s="35"/>
      <c r="R11" s="18">
        <f t="shared" si="1"/>
        <v>65</v>
      </c>
    </row>
    <row r="12" spans="1:18" s="17" customFormat="1" ht="16.5">
      <c r="A12" s="98"/>
      <c r="B12" s="86"/>
      <c r="C12" s="10" t="s">
        <v>41</v>
      </c>
      <c r="D12" s="92"/>
      <c r="E12" s="28">
        <v>5</v>
      </c>
      <c r="F12" s="28">
        <f t="shared" si="0"/>
        <v>60</v>
      </c>
      <c r="G12" s="31"/>
      <c r="H12" s="31"/>
      <c r="I12" s="31"/>
      <c r="J12" s="31"/>
      <c r="K12" s="31"/>
      <c r="L12" s="36">
        <v>5</v>
      </c>
      <c r="M12" s="36">
        <v>15</v>
      </c>
      <c r="N12" s="36"/>
      <c r="O12" s="35">
        <v>45</v>
      </c>
      <c r="P12" s="35"/>
      <c r="Q12" s="35"/>
      <c r="R12" s="18">
        <f t="shared" si="1"/>
        <v>65</v>
      </c>
    </row>
    <row r="13" spans="1:18" ht="24" customHeight="1">
      <c r="A13" s="91">
        <v>4</v>
      </c>
      <c r="B13" s="85" t="s">
        <v>71</v>
      </c>
      <c r="C13" s="9" t="s">
        <v>39</v>
      </c>
      <c r="D13" s="87">
        <v>6</v>
      </c>
      <c r="E13" s="28">
        <v>3</v>
      </c>
      <c r="F13" s="28">
        <f t="shared" si="0"/>
        <v>30</v>
      </c>
      <c r="G13" s="31">
        <v>3</v>
      </c>
      <c r="H13" s="31">
        <v>15</v>
      </c>
      <c r="I13" s="31">
        <v>15</v>
      </c>
      <c r="J13" s="31"/>
      <c r="K13" s="31"/>
      <c r="L13" s="36"/>
      <c r="M13" s="36"/>
      <c r="N13" s="36"/>
      <c r="O13" s="35"/>
      <c r="P13" s="35"/>
      <c r="Q13" s="35"/>
      <c r="R13" s="18">
        <f t="shared" si="1"/>
        <v>45</v>
      </c>
    </row>
    <row r="14" spans="1:18" ht="16.5" customHeight="1">
      <c r="A14" s="91"/>
      <c r="B14" s="86"/>
      <c r="C14" s="10" t="s">
        <v>38</v>
      </c>
      <c r="D14" s="88"/>
      <c r="E14" s="28">
        <v>3</v>
      </c>
      <c r="F14" s="28">
        <f t="shared" si="0"/>
        <v>30</v>
      </c>
      <c r="G14" s="31"/>
      <c r="H14" s="31"/>
      <c r="I14" s="31"/>
      <c r="J14" s="31"/>
      <c r="K14" s="31"/>
      <c r="L14" s="36">
        <v>3</v>
      </c>
      <c r="M14" s="36">
        <v>7</v>
      </c>
      <c r="N14" s="36"/>
      <c r="O14" s="35">
        <v>23</v>
      </c>
      <c r="P14" s="35"/>
      <c r="Q14" s="35"/>
      <c r="R14" s="18">
        <f t="shared" si="1"/>
        <v>45</v>
      </c>
    </row>
    <row r="15" spans="1:18" s="2" customFormat="1" ht="16.5" customHeight="1">
      <c r="A15" s="91">
        <v>5</v>
      </c>
      <c r="B15" s="99" t="s">
        <v>61</v>
      </c>
      <c r="C15" s="9" t="s">
        <v>51</v>
      </c>
      <c r="D15" s="87">
        <v>8</v>
      </c>
      <c r="E15" s="28">
        <v>4</v>
      </c>
      <c r="F15" s="28">
        <f t="shared" si="0"/>
        <v>45</v>
      </c>
      <c r="G15" s="31">
        <v>4</v>
      </c>
      <c r="H15" s="31">
        <v>30</v>
      </c>
      <c r="I15" s="31">
        <v>15</v>
      </c>
      <c r="J15" s="31"/>
      <c r="K15" s="31"/>
      <c r="L15" s="36"/>
      <c r="M15" s="36"/>
      <c r="N15" s="36"/>
      <c r="O15" s="35"/>
      <c r="P15" s="35"/>
      <c r="Q15" s="35"/>
      <c r="R15" s="18">
        <f t="shared" si="1"/>
        <v>55</v>
      </c>
    </row>
    <row r="16" spans="1:18" s="2" customFormat="1" ht="16.5" customHeight="1">
      <c r="A16" s="91"/>
      <c r="B16" s="99"/>
      <c r="C16" s="10" t="s">
        <v>36</v>
      </c>
      <c r="D16" s="88"/>
      <c r="E16" s="28">
        <v>4</v>
      </c>
      <c r="F16" s="28">
        <f t="shared" si="0"/>
        <v>30</v>
      </c>
      <c r="G16" s="31"/>
      <c r="H16" s="31"/>
      <c r="I16" s="31"/>
      <c r="J16" s="31"/>
      <c r="K16" s="31"/>
      <c r="L16" s="36">
        <v>4</v>
      </c>
      <c r="M16" s="36">
        <v>7</v>
      </c>
      <c r="N16" s="36"/>
      <c r="O16" s="35">
        <v>23</v>
      </c>
      <c r="P16" s="35"/>
      <c r="Q16" s="35"/>
      <c r="R16" s="18">
        <f t="shared" si="1"/>
        <v>70</v>
      </c>
    </row>
    <row r="17" spans="1:18" s="2" customFormat="1" ht="16.5" customHeight="1">
      <c r="A17" s="91">
        <v>6</v>
      </c>
      <c r="B17" s="85" t="s">
        <v>60</v>
      </c>
      <c r="C17" s="9" t="s">
        <v>33</v>
      </c>
      <c r="D17" s="87">
        <v>10</v>
      </c>
      <c r="E17" s="28">
        <v>5</v>
      </c>
      <c r="F17" s="28">
        <f t="shared" si="0"/>
        <v>60</v>
      </c>
      <c r="G17" s="31">
        <v>5</v>
      </c>
      <c r="H17" s="31">
        <v>30</v>
      </c>
      <c r="I17" s="31">
        <v>15</v>
      </c>
      <c r="J17" s="31">
        <v>15</v>
      </c>
      <c r="K17" s="31"/>
      <c r="L17" s="36"/>
      <c r="M17" s="36"/>
      <c r="N17" s="36"/>
      <c r="O17" s="35"/>
      <c r="P17" s="35"/>
      <c r="Q17" s="35"/>
      <c r="R17" s="18">
        <f t="shared" si="1"/>
        <v>65</v>
      </c>
    </row>
    <row r="18" spans="1:18" s="2" customFormat="1" ht="16.5" customHeight="1">
      <c r="A18" s="91"/>
      <c r="B18" s="86"/>
      <c r="C18" s="10" t="s">
        <v>37</v>
      </c>
      <c r="D18" s="88"/>
      <c r="E18" s="28">
        <v>5</v>
      </c>
      <c r="F18" s="28">
        <f t="shared" si="0"/>
        <v>60</v>
      </c>
      <c r="G18" s="31"/>
      <c r="H18" s="31"/>
      <c r="I18" s="31"/>
      <c r="J18" s="31"/>
      <c r="K18" s="31"/>
      <c r="L18" s="36">
        <v>5</v>
      </c>
      <c r="M18" s="36">
        <v>15</v>
      </c>
      <c r="N18" s="36"/>
      <c r="O18" s="35">
        <v>45</v>
      </c>
      <c r="P18" s="35"/>
      <c r="Q18" s="35"/>
      <c r="R18" s="18">
        <f t="shared" si="1"/>
        <v>65</v>
      </c>
    </row>
    <row r="19" spans="1:18" s="2" customFormat="1" ht="16.5">
      <c r="A19" s="70">
        <v>7</v>
      </c>
      <c r="B19" s="58" t="s">
        <v>26</v>
      </c>
      <c r="C19" s="3" t="s">
        <v>26</v>
      </c>
      <c r="D19" s="67">
        <v>4</v>
      </c>
      <c r="E19" s="28">
        <v>4</v>
      </c>
      <c r="F19" s="28">
        <f t="shared" si="0"/>
        <v>45</v>
      </c>
      <c r="G19" s="32">
        <v>3</v>
      </c>
      <c r="H19" s="31">
        <v>15</v>
      </c>
      <c r="I19" s="31">
        <v>7</v>
      </c>
      <c r="J19" s="31">
        <v>7</v>
      </c>
      <c r="K19" s="33"/>
      <c r="L19" s="35">
        <v>1</v>
      </c>
      <c r="M19" s="36">
        <v>8</v>
      </c>
      <c r="N19" s="36">
        <v>8</v>
      </c>
      <c r="O19" s="36"/>
      <c r="P19" s="36"/>
      <c r="Q19" s="36"/>
      <c r="R19" s="18">
        <f t="shared" si="1"/>
        <v>55</v>
      </c>
    </row>
    <row r="20" spans="1:18" ht="16.5">
      <c r="A20" s="70">
        <v>8</v>
      </c>
      <c r="B20" s="11" t="s">
        <v>53</v>
      </c>
      <c r="C20" s="9" t="s">
        <v>54</v>
      </c>
      <c r="D20" s="66">
        <v>8</v>
      </c>
      <c r="E20" s="29">
        <v>8</v>
      </c>
      <c r="F20" s="28">
        <f t="shared" si="0"/>
        <v>160</v>
      </c>
      <c r="G20" s="32"/>
      <c r="H20" s="32"/>
      <c r="I20" s="32"/>
      <c r="J20" s="32"/>
      <c r="K20" s="32"/>
      <c r="L20" s="35">
        <v>8</v>
      </c>
      <c r="M20" s="35"/>
      <c r="N20" s="35"/>
      <c r="O20" s="35"/>
      <c r="P20" s="35"/>
      <c r="Q20" s="35">
        <v>160</v>
      </c>
      <c r="R20" s="18">
        <f t="shared" si="1"/>
        <v>40</v>
      </c>
    </row>
    <row r="21" spans="1:18" ht="16.5">
      <c r="A21" s="93" t="s">
        <v>23</v>
      </c>
      <c r="B21" s="93"/>
      <c r="C21" s="93"/>
      <c r="D21" s="46">
        <f>SUM(D8:D20)</f>
        <v>60</v>
      </c>
      <c r="E21" s="46">
        <f>SUM(E8:E20)</f>
        <v>60</v>
      </c>
      <c r="F21" s="46">
        <f>SUM(F8:F20)</f>
        <v>745</v>
      </c>
      <c r="G21" s="44">
        <f>SUM(G8:G20)</f>
        <v>31</v>
      </c>
      <c r="H21" s="44">
        <f t="shared" ref="H21:R21" si="2">SUM(H8:H20)</f>
        <v>195</v>
      </c>
      <c r="I21" s="44">
        <f t="shared" si="2"/>
        <v>112</v>
      </c>
      <c r="J21" s="44">
        <f t="shared" si="2"/>
        <v>37</v>
      </c>
      <c r="K21" s="44">
        <f t="shared" si="2"/>
        <v>0</v>
      </c>
      <c r="L21" s="40">
        <f t="shared" si="2"/>
        <v>29</v>
      </c>
      <c r="M21" s="40">
        <f t="shared" si="2"/>
        <v>75</v>
      </c>
      <c r="N21" s="40">
        <f t="shared" si="2"/>
        <v>30</v>
      </c>
      <c r="O21" s="40">
        <f t="shared" si="2"/>
        <v>136</v>
      </c>
      <c r="P21" s="40"/>
      <c r="Q21" s="40">
        <f t="shared" si="2"/>
        <v>160</v>
      </c>
      <c r="R21" s="45">
        <f t="shared" si="2"/>
        <v>755</v>
      </c>
    </row>
    <row r="23" spans="1:18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Q23" s="2"/>
      <c r="R23" s="2"/>
    </row>
  </sheetData>
  <mergeCells count="23">
    <mergeCell ref="A21:C21"/>
    <mergeCell ref="C5:O5"/>
    <mergeCell ref="A6:A7"/>
    <mergeCell ref="C6:C7"/>
    <mergeCell ref="D6:F6"/>
    <mergeCell ref="G6:K6"/>
    <mergeCell ref="L6:Q6"/>
    <mergeCell ref="B6:B7"/>
    <mergeCell ref="A17:A18"/>
    <mergeCell ref="D13:D14"/>
    <mergeCell ref="B13:B14"/>
    <mergeCell ref="A13:A14"/>
    <mergeCell ref="A9:A10"/>
    <mergeCell ref="A11:A12"/>
    <mergeCell ref="B15:B16"/>
    <mergeCell ref="D15:D16"/>
    <mergeCell ref="B17:B18"/>
    <mergeCell ref="D17:D18"/>
    <mergeCell ref="B9:B10"/>
    <mergeCell ref="D9:D10"/>
    <mergeCell ref="A15:A16"/>
    <mergeCell ref="B11:B12"/>
    <mergeCell ref="D11:D12"/>
  </mergeCells>
  <pageMargins left="0.7" right="0.7" top="0.75" bottom="0.75" header="0.3" footer="0.3"/>
  <pageSetup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Q21"/>
  <sheetViews>
    <sheetView tabSelected="1" topLeftCell="B1" workbookViewId="0">
      <selection activeCell="C5" sqref="B5:Q22"/>
    </sheetView>
  </sheetViews>
  <sheetFormatPr defaultRowHeight="15"/>
  <cols>
    <col min="1" max="1" width="5.5703125" customWidth="1"/>
    <col min="2" max="2" width="35.28515625" style="2" customWidth="1"/>
    <col min="3" max="3" width="55.140625" customWidth="1"/>
    <col min="4" max="4" width="5.85546875" customWidth="1"/>
    <col min="5" max="5" width="5.140625" customWidth="1"/>
    <col min="6" max="6" width="4.85546875" customWidth="1"/>
    <col min="7" max="7" width="4.5703125" customWidth="1"/>
    <col min="8" max="8" width="5.28515625" customWidth="1"/>
    <col min="9" max="9" width="5" customWidth="1"/>
    <col min="10" max="10" width="5.28515625" customWidth="1"/>
    <col min="11" max="12" width="4.5703125" customWidth="1"/>
    <col min="13" max="13" width="4.42578125" customWidth="1"/>
    <col min="14" max="14" width="4.140625" customWidth="1"/>
    <col min="15" max="15" width="4.42578125" customWidth="1"/>
    <col min="16" max="16" width="5.42578125" customWidth="1"/>
    <col min="17" max="17" width="5.5703125" customWidth="1"/>
  </cols>
  <sheetData>
    <row r="5" spans="1:17" ht="16.5">
      <c r="A5" s="5"/>
      <c r="B5" s="5"/>
      <c r="C5" s="6" t="s">
        <v>49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7" s="2" customFormat="1" ht="16.5">
      <c r="A6" s="94" t="s">
        <v>1</v>
      </c>
      <c r="B6" s="109" t="s">
        <v>2</v>
      </c>
      <c r="C6" s="109" t="s">
        <v>3</v>
      </c>
      <c r="D6" s="116" t="s">
        <v>4</v>
      </c>
      <c r="E6" s="116"/>
      <c r="F6" s="116"/>
      <c r="G6" s="117" t="s">
        <v>5</v>
      </c>
      <c r="H6" s="117"/>
      <c r="I6" s="117"/>
      <c r="J6" s="117"/>
      <c r="K6" s="117"/>
      <c r="L6" s="104" t="s">
        <v>6</v>
      </c>
      <c r="M6" s="104"/>
      <c r="N6" s="104"/>
      <c r="O6" s="104"/>
      <c r="P6" s="104"/>
      <c r="Q6" s="107" t="s">
        <v>7</v>
      </c>
    </row>
    <row r="7" spans="1:17" s="2" customFormat="1" ht="135" customHeight="1">
      <c r="A7" s="94"/>
      <c r="B7" s="109"/>
      <c r="C7" s="109"/>
      <c r="D7" s="27" t="s">
        <v>82</v>
      </c>
      <c r="E7" s="27" t="s">
        <v>78</v>
      </c>
      <c r="F7" s="27" t="s">
        <v>8</v>
      </c>
      <c r="G7" s="19" t="s">
        <v>9</v>
      </c>
      <c r="H7" s="19" t="s">
        <v>10</v>
      </c>
      <c r="I7" s="19" t="s">
        <v>11</v>
      </c>
      <c r="J7" s="19" t="s">
        <v>20</v>
      </c>
      <c r="K7" s="19" t="s">
        <v>87</v>
      </c>
      <c r="L7" s="20" t="s">
        <v>9</v>
      </c>
      <c r="M7" s="20" t="s">
        <v>10</v>
      </c>
      <c r="N7" s="20" t="s">
        <v>11</v>
      </c>
      <c r="O7" s="20" t="s">
        <v>77</v>
      </c>
      <c r="P7" s="20" t="s">
        <v>55</v>
      </c>
      <c r="Q7" s="108"/>
    </row>
    <row r="8" spans="1:17" s="2" customFormat="1" ht="16.5">
      <c r="A8" s="114">
        <v>1</v>
      </c>
      <c r="B8" s="113" t="s">
        <v>62</v>
      </c>
      <c r="C8" s="3" t="s">
        <v>56</v>
      </c>
      <c r="D8" s="100">
        <v>8</v>
      </c>
      <c r="E8" s="60">
        <v>4</v>
      </c>
      <c r="F8" s="28">
        <f t="shared" ref="F8:F17" si="0">H8+I8+J8+K8+M8+N8+O8+P8</f>
        <v>45</v>
      </c>
      <c r="G8" s="42">
        <v>4</v>
      </c>
      <c r="H8" s="41">
        <v>20</v>
      </c>
      <c r="I8" s="41">
        <v>10</v>
      </c>
      <c r="J8" s="42">
        <v>15</v>
      </c>
      <c r="K8" s="42"/>
      <c r="L8" s="39"/>
      <c r="M8" s="39"/>
      <c r="N8" s="39"/>
      <c r="O8" s="39"/>
      <c r="P8" s="65"/>
      <c r="Q8" s="25">
        <f t="shared" ref="Q8:Q20" si="1">E8*25-F8</f>
        <v>55</v>
      </c>
    </row>
    <row r="9" spans="1:17" s="2" customFormat="1" ht="16.5">
      <c r="A9" s="115"/>
      <c r="B9" s="113"/>
      <c r="C9" s="4" t="s">
        <v>42</v>
      </c>
      <c r="D9" s="101"/>
      <c r="E9" s="28">
        <v>4</v>
      </c>
      <c r="F9" s="28">
        <f t="shared" si="0"/>
        <v>45</v>
      </c>
      <c r="G9" s="42"/>
      <c r="H9" s="41"/>
      <c r="I9" s="41"/>
      <c r="J9" s="41"/>
      <c r="K9" s="41"/>
      <c r="L9" s="39">
        <v>4</v>
      </c>
      <c r="M9" s="39">
        <v>7</v>
      </c>
      <c r="N9" s="39"/>
      <c r="O9" s="39">
        <v>38</v>
      </c>
      <c r="P9" s="65"/>
      <c r="Q9" s="25">
        <f t="shared" si="1"/>
        <v>55</v>
      </c>
    </row>
    <row r="10" spans="1:17" s="2" customFormat="1" ht="16.5">
      <c r="A10" s="59">
        <v>2</v>
      </c>
      <c r="B10" s="61" t="s">
        <v>43</v>
      </c>
      <c r="C10" s="4" t="s">
        <v>43</v>
      </c>
      <c r="D10" s="60">
        <v>4</v>
      </c>
      <c r="E10" s="28">
        <v>4</v>
      </c>
      <c r="F10" s="28">
        <f t="shared" si="0"/>
        <v>45</v>
      </c>
      <c r="G10" s="42">
        <v>4</v>
      </c>
      <c r="H10" s="42">
        <v>7</v>
      </c>
      <c r="I10" s="42"/>
      <c r="J10" s="42"/>
      <c r="K10" s="42">
        <v>38</v>
      </c>
      <c r="L10" s="39"/>
      <c r="M10" s="38"/>
      <c r="N10" s="38"/>
      <c r="O10" s="38"/>
      <c r="P10" s="65"/>
      <c r="Q10" s="25">
        <f t="shared" si="1"/>
        <v>55</v>
      </c>
    </row>
    <row r="11" spans="1:17" s="2" customFormat="1" ht="16.5">
      <c r="A11" s="114">
        <v>3</v>
      </c>
      <c r="B11" s="105" t="s">
        <v>80</v>
      </c>
      <c r="C11" s="4" t="s">
        <v>72</v>
      </c>
      <c r="D11" s="100">
        <v>4</v>
      </c>
      <c r="E11" s="28">
        <v>4</v>
      </c>
      <c r="F11" s="28">
        <f t="shared" si="0"/>
        <v>45</v>
      </c>
      <c r="G11" s="42">
        <v>4</v>
      </c>
      <c r="H11" s="42">
        <v>7</v>
      </c>
      <c r="I11" s="42"/>
      <c r="J11" s="42"/>
      <c r="K11" s="41">
        <v>38</v>
      </c>
      <c r="L11" s="39"/>
      <c r="M11" s="39"/>
      <c r="N11" s="39"/>
      <c r="O11" s="39"/>
      <c r="P11" s="65"/>
      <c r="Q11" s="25">
        <f t="shared" si="1"/>
        <v>55</v>
      </c>
    </row>
    <row r="12" spans="1:17" s="2" customFormat="1" ht="16.5">
      <c r="A12" s="115"/>
      <c r="B12" s="106"/>
      <c r="C12" s="3" t="s">
        <v>73</v>
      </c>
      <c r="D12" s="101"/>
      <c r="E12" s="28">
        <v>4</v>
      </c>
      <c r="F12" s="28">
        <f t="shared" si="0"/>
        <v>45</v>
      </c>
      <c r="G12" s="42">
        <v>4</v>
      </c>
      <c r="H12" s="42">
        <v>7</v>
      </c>
      <c r="I12" s="42"/>
      <c r="J12" s="42"/>
      <c r="K12" s="41">
        <v>38</v>
      </c>
      <c r="L12" s="39"/>
      <c r="M12" s="39"/>
      <c r="N12" s="39"/>
      <c r="O12" s="39"/>
      <c r="P12" s="65"/>
      <c r="Q12" s="25">
        <f t="shared" si="1"/>
        <v>55</v>
      </c>
    </row>
    <row r="13" spans="1:17" s="2" customFormat="1" ht="16.5">
      <c r="A13" s="8">
        <v>4</v>
      </c>
      <c r="B13" s="12" t="s">
        <v>64</v>
      </c>
      <c r="C13" s="9" t="s">
        <v>32</v>
      </c>
      <c r="D13" s="60">
        <v>6</v>
      </c>
      <c r="E13" s="29">
        <v>6</v>
      </c>
      <c r="F13" s="28">
        <f t="shared" si="0"/>
        <v>60</v>
      </c>
      <c r="G13" s="42">
        <v>3</v>
      </c>
      <c r="H13" s="42">
        <v>15</v>
      </c>
      <c r="I13" s="42">
        <v>15</v>
      </c>
      <c r="J13" s="41"/>
      <c r="K13" s="43"/>
      <c r="L13" s="39">
        <v>3</v>
      </c>
      <c r="M13" s="38">
        <v>15</v>
      </c>
      <c r="N13" s="38">
        <v>15</v>
      </c>
      <c r="O13" s="38"/>
      <c r="P13" s="38"/>
      <c r="Q13" s="25">
        <f t="shared" si="1"/>
        <v>90</v>
      </c>
    </row>
    <row r="14" spans="1:17" s="2" customFormat="1" ht="16.5">
      <c r="A14" s="111">
        <v>5</v>
      </c>
      <c r="B14" s="84" t="s">
        <v>74</v>
      </c>
      <c r="C14" s="3" t="s">
        <v>45</v>
      </c>
      <c r="D14" s="100">
        <v>6</v>
      </c>
      <c r="E14" s="28">
        <v>3</v>
      </c>
      <c r="F14" s="28">
        <f t="shared" si="0"/>
        <v>30</v>
      </c>
      <c r="G14" s="42">
        <v>3</v>
      </c>
      <c r="H14" s="41">
        <v>15</v>
      </c>
      <c r="I14" s="41">
        <v>15</v>
      </c>
      <c r="J14" s="41"/>
      <c r="K14" s="41"/>
      <c r="L14" s="39"/>
      <c r="M14" s="38"/>
      <c r="N14" s="38"/>
      <c r="O14" s="38"/>
      <c r="P14" s="65"/>
      <c r="Q14" s="25">
        <f t="shared" si="1"/>
        <v>45</v>
      </c>
    </row>
    <row r="15" spans="1:17" s="2" customFormat="1" ht="16.5">
      <c r="A15" s="112"/>
      <c r="B15" s="84"/>
      <c r="C15" s="3" t="s">
        <v>46</v>
      </c>
      <c r="D15" s="101"/>
      <c r="E15" s="28">
        <v>3</v>
      </c>
      <c r="F15" s="28">
        <f t="shared" si="0"/>
        <v>30</v>
      </c>
      <c r="G15" s="42">
        <v>3</v>
      </c>
      <c r="H15" s="41">
        <v>15</v>
      </c>
      <c r="I15" s="41">
        <v>15</v>
      </c>
      <c r="J15" s="41"/>
      <c r="K15" s="41"/>
      <c r="L15" s="39"/>
      <c r="M15" s="38"/>
      <c r="N15" s="38"/>
      <c r="O15" s="38"/>
      <c r="P15" s="65"/>
      <c r="Q15" s="25">
        <f t="shared" si="1"/>
        <v>45</v>
      </c>
    </row>
    <row r="16" spans="1:17" s="2" customFormat="1" ht="33">
      <c r="A16" s="63">
        <v>6</v>
      </c>
      <c r="B16" s="61" t="s">
        <v>85</v>
      </c>
      <c r="C16" s="10" t="s">
        <v>44</v>
      </c>
      <c r="D16" s="60">
        <v>5</v>
      </c>
      <c r="E16" s="56">
        <v>5</v>
      </c>
      <c r="F16" s="56">
        <f t="shared" si="0"/>
        <v>60</v>
      </c>
      <c r="G16" s="42">
        <v>5</v>
      </c>
      <c r="H16" s="41">
        <v>30</v>
      </c>
      <c r="I16" s="41">
        <v>30</v>
      </c>
      <c r="J16" s="41"/>
      <c r="K16" s="41"/>
      <c r="L16" s="39"/>
      <c r="M16" s="38"/>
      <c r="N16" s="38"/>
      <c r="O16" s="38"/>
      <c r="P16" s="65"/>
      <c r="Q16" s="18">
        <f t="shared" si="1"/>
        <v>65</v>
      </c>
    </row>
    <row r="17" spans="1:17" s="2" customFormat="1" ht="16.5" customHeight="1">
      <c r="A17" s="110">
        <v>6</v>
      </c>
      <c r="B17" s="105" t="s">
        <v>79</v>
      </c>
      <c r="C17" s="4" t="s">
        <v>75</v>
      </c>
      <c r="D17" s="100">
        <v>5</v>
      </c>
      <c r="E17" s="56">
        <v>5</v>
      </c>
      <c r="F17" s="28">
        <f t="shared" si="0"/>
        <v>60</v>
      </c>
      <c r="G17" s="42"/>
      <c r="H17" s="41"/>
      <c r="I17" s="41"/>
      <c r="J17" s="41"/>
      <c r="K17" s="41"/>
      <c r="L17" s="39">
        <v>5</v>
      </c>
      <c r="M17" s="38">
        <v>30</v>
      </c>
      <c r="N17" s="38">
        <v>30</v>
      </c>
      <c r="O17" s="39"/>
      <c r="P17" s="65"/>
      <c r="Q17" s="25">
        <f t="shared" si="1"/>
        <v>65</v>
      </c>
    </row>
    <row r="18" spans="1:17" s="2" customFormat="1" ht="16.5">
      <c r="A18" s="110"/>
      <c r="B18" s="106"/>
      <c r="C18" s="4" t="s">
        <v>76</v>
      </c>
      <c r="D18" s="101"/>
      <c r="E18" s="56">
        <v>5</v>
      </c>
      <c r="F18" s="56">
        <v>60</v>
      </c>
      <c r="G18" s="42"/>
      <c r="H18" s="41"/>
      <c r="I18" s="41"/>
      <c r="J18" s="41"/>
      <c r="K18" s="41"/>
      <c r="L18" s="39">
        <v>5</v>
      </c>
      <c r="M18" s="38">
        <v>30</v>
      </c>
      <c r="N18" s="38">
        <v>30</v>
      </c>
      <c r="O18" s="39"/>
      <c r="P18" s="65"/>
      <c r="Q18" s="25">
        <f t="shared" si="1"/>
        <v>65</v>
      </c>
    </row>
    <row r="19" spans="1:17" s="2" customFormat="1" ht="16.5">
      <c r="A19" s="63">
        <v>7</v>
      </c>
      <c r="B19" s="12" t="s">
        <v>47</v>
      </c>
      <c r="C19" s="3" t="s">
        <v>47</v>
      </c>
      <c r="D19" s="60">
        <v>12</v>
      </c>
      <c r="E19" s="28">
        <v>12</v>
      </c>
      <c r="F19" s="28">
        <f>E19*23</f>
        <v>276</v>
      </c>
      <c r="G19" s="42">
        <v>5</v>
      </c>
      <c r="H19" s="41"/>
      <c r="I19" s="41"/>
      <c r="J19" s="41"/>
      <c r="K19" s="41">
        <v>116</v>
      </c>
      <c r="L19" s="39">
        <v>7</v>
      </c>
      <c r="M19" s="38"/>
      <c r="N19" s="38"/>
      <c r="O19" s="38"/>
      <c r="P19" s="38">
        <v>160</v>
      </c>
      <c r="Q19" s="25">
        <f t="shared" si="1"/>
        <v>24</v>
      </c>
    </row>
    <row r="20" spans="1:17" s="2" customFormat="1" ht="16.5">
      <c r="A20" s="62">
        <v>8</v>
      </c>
      <c r="B20" s="13" t="s">
        <v>48</v>
      </c>
      <c r="C20" s="3" t="s">
        <v>48</v>
      </c>
      <c r="D20" s="60">
        <v>10</v>
      </c>
      <c r="E20" s="28">
        <v>10</v>
      </c>
      <c r="F20" s="28"/>
      <c r="G20" s="42"/>
      <c r="H20" s="41"/>
      <c r="I20" s="41"/>
      <c r="J20" s="41"/>
      <c r="K20" s="41"/>
      <c r="L20" s="39">
        <v>10</v>
      </c>
      <c r="M20" s="38"/>
      <c r="N20" s="38"/>
      <c r="O20" s="38"/>
      <c r="P20" s="65"/>
      <c r="Q20" s="25">
        <f t="shared" si="1"/>
        <v>250</v>
      </c>
    </row>
    <row r="21" spans="1:17" s="2" customFormat="1" ht="18.75">
      <c r="A21" s="14"/>
      <c r="B21" s="102" t="s">
        <v>57</v>
      </c>
      <c r="C21" s="103"/>
      <c r="D21" s="60">
        <f>SUM(D8:D20)</f>
        <v>60</v>
      </c>
      <c r="E21" s="28">
        <f>E8+E9+E10+E11+E13+E14+E15+E16+E17+E19+E20</f>
        <v>60</v>
      </c>
      <c r="F21" s="28">
        <f>F8+F9+F10+F11+F13+F14+F15+F16+F17+F19+F20</f>
        <v>696</v>
      </c>
      <c r="G21" s="21">
        <f>G8+G9+G10+G11+G13+G14+G15+G16+G17+G19+G20</f>
        <v>31</v>
      </c>
      <c r="H21" s="34">
        <f t="shared" ref="H21:L21" si="2">H8+H9+H10+H11+H13+H14+H15+H16+H17+H19+H20</f>
        <v>109</v>
      </c>
      <c r="I21" s="34">
        <f t="shared" si="2"/>
        <v>85</v>
      </c>
      <c r="J21" s="34">
        <f t="shared" si="2"/>
        <v>15</v>
      </c>
      <c r="K21" s="34">
        <f t="shared" si="2"/>
        <v>192</v>
      </c>
      <c r="L21" s="22">
        <f t="shared" si="2"/>
        <v>29</v>
      </c>
      <c r="M21" s="37">
        <f>M8+M9+M10+M11+M13+M14+M15+M16+M17+M19+M20</f>
        <v>52</v>
      </c>
      <c r="N21" s="37">
        <f>N8+N9+N10+N11+N13+N14+N15+N16+N17+N19+N20</f>
        <v>45</v>
      </c>
      <c r="O21" s="37">
        <f>O8+O9+O10+O11+O13+O14+O15+O16+O17+O19+O20</f>
        <v>38</v>
      </c>
      <c r="P21" s="37">
        <f t="shared" ref="P21" si="3">P8+P9+P10+P11+P13+P14+P15+P16+P17+P19+P20</f>
        <v>160</v>
      </c>
      <c r="Q21" s="26">
        <f t="shared" ref="Q21" si="4">Q8+Q9+Q10+Q11+Q13+Q14+Q15+Q16+Q17+Q19+Q20</f>
        <v>804</v>
      </c>
    </row>
  </sheetData>
  <mergeCells count="20">
    <mergeCell ref="A6:A7"/>
    <mergeCell ref="B6:B7"/>
    <mergeCell ref="C6:C7"/>
    <mergeCell ref="A17:A18"/>
    <mergeCell ref="B14:B15"/>
    <mergeCell ref="A14:A15"/>
    <mergeCell ref="B8:B9"/>
    <mergeCell ref="A8:A9"/>
    <mergeCell ref="B11:B12"/>
    <mergeCell ref="A11:A12"/>
    <mergeCell ref="D17:D18"/>
    <mergeCell ref="B21:C21"/>
    <mergeCell ref="L6:P6"/>
    <mergeCell ref="B17:B18"/>
    <mergeCell ref="Q6:Q7"/>
    <mergeCell ref="D6:F6"/>
    <mergeCell ref="G6:K6"/>
    <mergeCell ref="D8:D9"/>
    <mergeCell ref="D11:D12"/>
    <mergeCell ref="D14:D15"/>
  </mergeCells>
  <pageMargins left="0.7" right="0.7" top="0.75" bottom="0.75" header="0.3" footer="0.3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Viti I</vt:lpstr>
      <vt:lpstr>Viti II</vt:lpstr>
      <vt:lpstr>Viti III</vt:lpstr>
      <vt:lpstr>'Viti I'!Print_Area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2018-10-30T10:51:03Z</dcterms:modified>
</cp:coreProperties>
</file>